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<sst xmlns="http://schemas.openxmlformats.org/spreadsheetml/2006/main" count="23" uniqueCount="19">
  <si>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a</t>
  </si>
  <si>
    <t>1/f</t>
  </si>
  <si>
    <t>f</t>
  </si>
  <si>
    <t>e^2</t>
  </si>
  <si>
    <t>m赤道半径</t>
  </si>
  <si>
    <t>度</t>
  </si>
  <si>
    <t>rad</t>
  </si>
  <si>
    <t>扁平率の逆数</t>
  </si>
  <si>
    <t>扁平率</t>
  </si>
  <si>
    <t>離心率の二乗</t>
  </si>
  <si>
    <t>緯度1度あたり</t>
  </si>
  <si>
    <t>m</t>
  </si>
  <si>
    <t>km</t>
  </si>
  <si>
    <t>緯度１秒あたり</t>
  </si>
  <si>
    <t>経度1秒あたり</t>
  </si>
  <si>
    <t>経度1度あたり</t>
  </si>
  <si>
    <t>↑求めたい位置の経度、緯度を入れてね。</t>
  </si>
  <si>
    <t>φ(緯度：北緯)</t>
  </si>
  <si>
    <t>λ（経度：東経）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</si>
</sst>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2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3.57421875" style="0" customWidth="1"/>
    <col min="2" max="2" width="11.421875" style="0" customWidth="1"/>
    <col min="3" max="3" width="12.140625" style="0" customWidth="1"/>
    <col min="4" max="5" width="12.7109375" style="0" customWidth="1"/>
  </cols>
  <sheetData>
    <row r="1" spans="2:5" ht="13.5">
      <c r="B1" t="s">
        <v>0</v>
      </c>
      <c r="C1" t="s">
        <v>1</v>
      </c>
      <c r="D1" t="s">
        <v>2</v>
      </c>
      <c r="E1" t="s">
        <v>3</v>
      </c>
    </row>
    <row r="2" spans="2:5" ht="13.5">
      <c r="B2" s="1">
        <v>6378137</v>
      </c>
      <c r="C2">
        <v>298.257222101</v>
      </c>
      <c r="D2">
        <f>1/C2</f>
        <v>0.003352810681182319</v>
      </c>
      <c r="E2" s="2">
        <f>2*D2-D2^2</f>
        <v>0.006694380022900787</v>
      </c>
    </row>
    <row r="3" spans="2:5" ht="13.5">
      <c r="B3" t="s">
        <v>4</v>
      </c>
      <c r="C3" t="s">
        <v>7</v>
      </c>
      <c r="D3" t="s">
        <v>8</v>
      </c>
      <c r="E3" t="s">
        <v>9</v>
      </c>
    </row>
    <row r="4" ht="14.25" thickBot="1"/>
    <row r="5" spans="1:5" ht="13.5">
      <c r="A5" t="s">
        <v>17</v>
      </c>
      <c r="B5" s="3">
        <v>35.81</v>
      </c>
      <c r="C5" t="s">
        <v>5</v>
      </c>
      <c r="D5">
        <f>B5/180*PI()</f>
        <v>0.6250024051391694</v>
      </c>
      <c r="E5" t="s">
        <v>6</v>
      </c>
    </row>
    <row r="6" spans="1:5" ht="14.25" thickBot="1">
      <c r="A6" t="s">
        <v>18</v>
      </c>
      <c r="B6" s="4">
        <v>139.58</v>
      </c>
      <c r="C6" t="s">
        <v>5</v>
      </c>
      <c r="D6">
        <f>B6/180*PI()</f>
        <v>2.4361305699336855</v>
      </c>
      <c r="E6" t="s">
        <v>6</v>
      </c>
    </row>
    <row r="7" ht="13.5">
      <c r="B7" t="s">
        <v>16</v>
      </c>
    </row>
    <row r="9" spans="1:6" ht="13.5">
      <c r="A9" t="s">
        <v>13</v>
      </c>
      <c r="B9" s="5">
        <f>(PI()/648000)*B2*(1-E2)/(1-E2*(SIN(D5))^2)^(1.5)</f>
        <v>30.82096734528319</v>
      </c>
      <c r="C9" t="s">
        <v>11</v>
      </c>
      <c r="D9" t="s">
        <v>10</v>
      </c>
      <c r="E9" s="5">
        <f>B9*3600/1000</f>
        <v>110.95548244301949</v>
      </c>
      <c r="F9" t="s">
        <v>12</v>
      </c>
    </row>
    <row r="10" spans="1:6" ht="13.5">
      <c r="A10" t="s">
        <v>14</v>
      </c>
      <c r="B10" s="5">
        <f>PI()/180/3600*B2*COS(D5)/SQRT(1-E2*SIN(D5)^2)</f>
        <v>25.10540787661763</v>
      </c>
      <c r="C10" t="s">
        <v>11</v>
      </c>
      <c r="D10" t="s">
        <v>15</v>
      </c>
      <c r="E10" s="5">
        <f>B10*3600/1000</f>
        <v>90.37946835582346</v>
      </c>
      <c r="F10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</dc:creator>
  <cp:keywords/>
  <dc:description/>
  <cp:lastModifiedBy>nose</cp:lastModifiedBy>
  <dcterms:created xsi:type="dcterms:W3CDTF">2009-06-06T11:03:51Z</dcterms:created>
  <dcterms:modified xsi:type="dcterms:W3CDTF">2009-06-07T01:32:57Z</dcterms:modified>
  <cp:category/>
  <cp:version/>
  <cp:contentType/>
  <cp:contentStatus/>
</cp:coreProperties>
</file>